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A-ED\Google Drive\Grantmaking\Rocket Grants\"/>
    </mc:Choice>
  </mc:AlternateContent>
  <xr:revisionPtr revIDLastSave="0" documentId="8_{151EAB3F-530F-4662-942C-2BB2D020E185}" xr6:coauthVersionLast="36" xr6:coauthVersionMax="36" xr10:uidLastSave="{00000000-0000-0000-0000-000000000000}"/>
  <bookViews>
    <workbookView xWindow="0" yWindow="0" windowWidth="23040" windowHeight="9204" xr2:uid="{2024761A-5AB4-4976-8B12-86297518C3EB}"/>
  </bookViews>
  <sheets>
    <sheet name="Cert of Expenses" sheetId="1" r:id="rId1"/>
    <sheet name="Volunteer Hours" sheetId="2" r:id="rId2"/>
  </sheets>
  <definedNames>
    <definedName name="_xlnm.Print_Area" localSheetId="0">'Cert of Expenses'!$A$1:$I$23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 s="1"/>
  <c r="A15" i="1" s="1"/>
  <c r="A16" i="1" s="1"/>
  <c r="A17" i="1" s="1"/>
  <c r="A18" i="1" s="1"/>
  <c r="A19" i="1" s="1"/>
  <c r="A20" i="1" s="1"/>
  <c r="A21" i="1" s="1"/>
  <c r="A10" i="1"/>
  <c r="E28" i="2" l="1"/>
  <c r="H27" i="2" l="1"/>
  <c r="J27" i="2" s="1"/>
  <c r="J26" i="2"/>
  <c r="E26" i="2"/>
  <c r="E27" i="2"/>
  <c r="E25" i="2" l="1"/>
  <c r="H20" i="2" l="1"/>
  <c r="H17" i="2"/>
  <c r="J17" i="2" s="1"/>
  <c r="H16" i="2"/>
  <c r="J16" i="2" s="1"/>
  <c r="H13" i="2"/>
  <c r="J13" i="2" s="1"/>
  <c r="H11" i="2"/>
  <c r="H7" i="2"/>
  <c r="J7" i="2" s="1"/>
  <c r="J11" i="2"/>
  <c r="J20" i="2"/>
  <c r="E17" i="2"/>
  <c r="E15" i="2"/>
  <c r="E16" i="2"/>
  <c r="E14" i="2"/>
  <c r="E13" i="2"/>
  <c r="E12" i="2"/>
  <c r="E11" i="2"/>
  <c r="E10" i="2"/>
  <c r="E9" i="2"/>
  <c r="E8" i="2"/>
  <c r="E7" i="2"/>
  <c r="E6" i="2"/>
  <c r="E20" i="2"/>
  <c r="E21" i="2"/>
  <c r="E23" i="2"/>
  <c r="E24" i="2"/>
  <c r="E34" i="2" s="1"/>
  <c r="E18" i="2"/>
  <c r="E19" i="2"/>
  <c r="E2" i="2"/>
  <c r="E3" i="2"/>
  <c r="E4" i="2"/>
  <c r="E5" i="2"/>
  <c r="J34" i="2" l="1"/>
  <c r="E22" i="2" l="1"/>
  <c r="D22" i="1" l="1"/>
  <c r="F22" i="1"/>
  <c r="G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ATHA-ED</author>
  </authors>
  <commentList>
    <comment ref="B2" authorId="0" shapeId="0" xr:uid="{237149D1-FE50-4E37-ADF5-86EAE023442E}">
      <text>
        <r>
          <rPr>
            <b/>
            <sz val="9"/>
            <color indexed="81"/>
            <rFont val="Tahoma"/>
            <family val="2"/>
          </rPr>
          <t>ATHA-ED:</t>
        </r>
        <r>
          <rPr>
            <sz val="9"/>
            <color indexed="81"/>
            <rFont val="Tahoma"/>
            <family val="2"/>
          </rPr>
          <t xml:space="preserve">
Conducted by Bracket Summer 2020</t>
        </r>
      </text>
    </comment>
  </commentList>
</comments>
</file>

<file path=xl/sharedStrings.xml><?xml version="1.0" encoding="utf-8"?>
<sst xmlns="http://schemas.openxmlformats.org/spreadsheetml/2006/main" count="52" uniqueCount="51">
  <si>
    <t>NAME AND ADDRESS OF GRANTEE</t>
  </si>
  <si>
    <t>NAME, E-MAIL, AND TELEPHONE NUMBER OF GRANTEE CONTACT</t>
  </si>
  <si>
    <t>In-Kind</t>
  </si>
  <si>
    <t>Total:</t>
  </si>
  <si>
    <t>Date</t>
  </si>
  <si>
    <t>Meeting</t>
  </si>
  <si>
    <t>Volunteers</t>
  </si>
  <si>
    <t>Hours</t>
  </si>
  <si>
    <t>Mileage</t>
  </si>
  <si>
    <t>Gov Rate</t>
  </si>
  <si>
    <t>Total</t>
  </si>
  <si>
    <t>Volunteer Rate</t>
  </si>
  <si>
    <t>Accokkeek Board Virtual</t>
  </si>
  <si>
    <t>Seat Pleasant Virtual</t>
  </si>
  <si>
    <t>Eagle Harbor Virtual</t>
  </si>
  <si>
    <t>PGCHC Virtual</t>
  </si>
  <si>
    <t>ATHA Managing Board Virtual</t>
  </si>
  <si>
    <t>HA Director Phone Interviews</t>
  </si>
  <si>
    <t>Upper Marlboro Site Visit</t>
  </si>
  <si>
    <t>Darnall's Chance Site Visit</t>
  </si>
  <si>
    <t>His Lordship's Kindness Site Visit</t>
  </si>
  <si>
    <t>Rosaryville Mount Airy Site Visit</t>
  </si>
  <si>
    <t>Merkle State Wildlife Santuary Site Visit</t>
  </si>
  <si>
    <t>Patuxent River Life Museum Site Visit</t>
  </si>
  <si>
    <t>Show Place Arena &amp; Equestrian Center Site Visit</t>
  </si>
  <si>
    <t>Watkins Nature Center Site Visit</t>
  </si>
  <si>
    <t>Belt Woods Site Visit</t>
  </si>
  <si>
    <t>Newtown White Mansion Site Visit</t>
  </si>
  <si>
    <t>Clearwater Nature Center Site Visit</t>
  </si>
  <si>
    <t>Compton Bassett Site Visit</t>
  </si>
  <si>
    <t>Mount Calvert Site Visit</t>
  </si>
  <si>
    <t>Oxon Hill Manor Site Visit</t>
  </si>
  <si>
    <t>Surratt House Site Visit</t>
  </si>
  <si>
    <t>Upper Marlboro Mayor Site Visit</t>
  </si>
  <si>
    <t>Fairmont Heights Virtual - Mini</t>
  </si>
  <si>
    <t>So MD NHA at Accokeek</t>
  </si>
  <si>
    <t>KF to Eagle Harbor</t>
  </si>
  <si>
    <t>Prince George's Heritage</t>
  </si>
  <si>
    <t>Public Webinar</t>
  </si>
  <si>
    <t>Anacostia Trails Heritage Area
Rocket Grant Budget</t>
  </si>
  <si>
    <t>GRANTEE MATCH CONTRIBUTION</t>
  </si>
  <si>
    <t>TOTAL COST</t>
  </si>
  <si>
    <t>USE OF FUNDS</t>
  </si>
  <si>
    <t>REQUESTED FUNDS FROM ATHA/MM</t>
  </si>
  <si>
    <t>EXAMPLE: Research &amp; Writing</t>
  </si>
  <si>
    <t>EXAMPLE: Design</t>
  </si>
  <si>
    <t>EXAMPLE: Printing</t>
  </si>
  <si>
    <t>A</t>
  </si>
  <si>
    <t>B</t>
  </si>
  <si>
    <t>C</t>
  </si>
  <si>
    <t>Cash (Including volunteer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</si>
</sst>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5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2" borderId="6" xfId="0" applyFill="1" applyBorder="1" applyAlignment="1">
      <alignment wrapText="1"/>
    </xf>
    <xf numFmtId="44" fontId="0" fillId="2" borderId="6" xfId="1" applyFon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0" xfId="0" applyNumberFormat="1"/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  <xf numFmtId="0" fontId="0" fillId="0" borderId="0" xfId="0" applyFont="1"/>
    <xf numFmtId="44" fontId="5" fillId="0" borderId="0" xfId="1" applyFont="1"/>
    <xf numFmtId="14" fontId="0" fillId="4" borderId="0" xfId="0" applyNumberFormat="1" applyFill="1"/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4" fontId="0" fillId="0" borderId="2" xfId="1" applyFont="1" applyBorder="1" applyAlignment="1">
      <alignment horizontal="left" wrapText="1"/>
    </xf>
    <xf numFmtId="44" fontId="0" fillId="0" borderId="4" xfId="1" applyFont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0" fillId="2" borderId="7" xfId="1" applyFont="1" applyFill="1" applyBorder="1" applyAlignment="1">
      <alignment horizontal="left" wrapText="1"/>
    </xf>
    <xf numFmtId="44" fontId="0" fillId="2" borderId="9" xfId="1" applyFont="1" applyFill="1" applyBorder="1" applyAlignment="1">
      <alignment horizontal="left" wrapText="1"/>
    </xf>
    <xf numFmtId="44" fontId="0" fillId="0" borderId="2" xfId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0" fontId="0" fillId="2" borderId="6" xfId="0" applyFill="1" applyBorder="1" applyAlignment="1">
      <alignment horizontal="right" wrapText="1"/>
    </xf>
    <xf numFmtId="44" fontId="0" fillId="2" borderId="6" xfId="1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4" fontId="0" fillId="0" borderId="8" xfId="1" applyFont="1" applyBorder="1" applyAlignment="1">
      <alignment horizontal="left" wrapText="1"/>
    </xf>
    <xf numFmtId="44" fontId="0" fillId="0" borderId="10" xfId="1" applyFont="1" applyBorder="1" applyAlignment="1">
      <alignment horizontal="left" wrapText="1"/>
    </xf>
    <xf numFmtId="44" fontId="0" fillId="0" borderId="5" xfId="1" applyFont="1" applyBorder="1" applyAlignment="1">
      <alignment wrapText="1"/>
    </xf>
    <xf numFmtId="0" fontId="0" fillId="5" borderId="11" xfId="0" applyFill="1" applyBorder="1" applyAlignment="1">
      <alignment horizontal="righ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44" fontId="6" fillId="5" borderId="12" xfId="1" applyFont="1" applyFill="1" applyBorder="1" applyAlignment="1">
      <alignment horizontal="left" wrapText="1"/>
    </xf>
    <xf numFmtId="44" fontId="6" fillId="5" borderId="13" xfId="1" applyFont="1" applyFill="1" applyBorder="1" applyAlignment="1">
      <alignment horizontal="left" wrapText="1"/>
    </xf>
    <xf numFmtId="44" fontId="6" fillId="5" borderId="14" xfId="1" applyFont="1" applyFill="1" applyBorder="1" applyAlignment="1">
      <alignment wrapText="1"/>
    </xf>
    <xf numFmtId="44" fontId="6" fillId="5" borderId="15" xfId="1" applyFont="1" applyFill="1" applyBorder="1" applyAlignment="1">
      <alignment horizontal="left" wrapText="1"/>
    </xf>
    <xf numFmtId="0" fontId="0" fillId="5" borderId="16" xfId="0" applyFill="1" applyBorder="1" applyAlignment="1">
      <alignment horizontal="right" wrapText="1"/>
    </xf>
    <xf numFmtId="0" fontId="6" fillId="5" borderId="2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44" fontId="6" fillId="5" borderId="2" xfId="1" applyFont="1" applyFill="1" applyBorder="1" applyAlignment="1">
      <alignment horizontal="left" wrapText="1"/>
    </xf>
    <xf numFmtId="44" fontId="6" fillId="5" borderId="4" xfId="1" applyFont="1" applyFill="1" applyBorder="1" applyAlignment="1">
      <alignment horizontal="left" wrapText="1"/>
    </xf>
    <xf numFmtId="44" fontId="6" fillId="5" borderId="1" xfId="1" applyFont="1" applyFill="1" applyBorder="1" applyAlignment="1">
      <alignment wrapText="1"/>
    </xf>
    <xf numFmtId="44" fontId="6" fillId="5" borderId="17" xfId="1" applyFont="1" applyFill="1" applyBorder="1" applyAlignment="1">
      <alignment horizontal="left" wrapText="1"/>
    </xf>
    <xf numFmtId="0" fontId="0" fillId="5" borderId="18" xfId="0" applyFill="1" applyBorder="1" applyAlignment="1">
      <alignment horizontal="right" wrapText="1"/>
    </xf>
    <xf numFmtId="0" fontId="6" fillId="5" borderId="19" xfId="0" applyFont="1" applyFill="1" applyBorder="1" applyAlignment="1">
      <alignment horizontal="left" wrapText="1"/>
    </xf>
    <xf numFmtId="0" fontId="6" fillId="5" borderId="20" xfId="0" applyFont="1" applyFill="1" applyBorder="1" applyAlignment="1">
      <alignment horizontal="left" wrapText="1"/>
    </xf>
    <xf numFmtId="44" fontId="6" fillId="5" borderId="19" xfId="1" applyFont="1" applyFill="1" applyBorder="1" applyAlignment="1">
      <alignment horizontal="left" wrapText="1"/>
    </xf>
    <xf numFmtId="44" fontId="6" fillId="5" borderId="20" xfId="1" applyFont="1" applyFill="1" applyBorder="1" applyAlignment="1">
      <alignment horizontal="left" wrapText="1"/>
    </xf>
    <xf numFmtId="44" fontId="6" fillId="5" borderId="21" xfId="1" applyFont="1" applyFill="1" applyBorder="1" applyAlignment="1">
      <alignment wrapText="1"/>
    </xf>
    <xf numFmtId="44" fontId="6" fillId="5" borderId="22" xfId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E05F-4F9D-4EFD-922F-207922E59F56}">
  <sheetPr>
    <pageSetUpPr fitToPage="1"/>
  </sheetPr>
  <dimension ref="A1:J23"/>
  <sheetViews>
    <sheetView tabSelected="1" workbookViewId="0">
      <selection activeCell="F5" sqref="F5"/>
    </sheetView>
  </sheetViews>
  <sheetFormatPr defaultColWidth="9.109375" defaultRowHeight="14.4" x14ac:dyDescent="0.3"/>
  <cols>
    <col min="1" max="1" width="4.6640625" style="3" customWidth="1"/>
    <col min="2" max="2" width="13.109375" style="3" customWidth="1"/>
    <col min="3" max="3" width="20.44140625" style="3" customWidth="1"/>
    <col min="4" max="4" width="14.88671875" style="3" customWidth="1"/>
    <col min="5" max="5" width="15.5546875" style="3" customWidth="1"/>
    <col min="6" max="6" width="13.88671875" style="3" customWidth="1"/>
    <col min="7" max="7" width="13" style="3" customWidth="1"/>
    <col min="8" max="16384" width="9.109375" style="3"/>
  </cols>
  <sheetData>
    <row r="1" spans="1:10" s="1" customFormat="1" ht="49.5" customHeight="1" x14ac:dyDescent="0.3">
      <c r="A1" s="21" t="s">
        <v>39</v>
      </c>
      <c r="B1" s="22"/>
      <c r="C1" s="22"/>
      <c r="D1" s="22"/>
      <c r="E1" s="22"/>
      <c r="F1" s="22"/>
      <c r="G1" s="22"/>
      <c r="H1" s="22"/>
      <c r="I1" s="22"/>
    </row>
    <row r="2" spans="1:10" s="2" customFormat="1" ht="33.75" customHeight="1" x14ac:dyDescent="0.3">
      <c r="A2" s="31" t="s">
        <v>0</v>
      </c>
      <c r="B2" s="31"/>
      <c r="C2" s="31"/>
      <c r="D2" s="31"/>
      <c r="E2" s="31"/>
      <c r="F2" s="31"/>
      <c r="G2" s="31" t="s">
        <v>1</v>
      </c>
      <c r="H2" s="31"/>
      <c r="I2" s="31"/>
    </row>
    <row r="3" spans="1:10" ht="73.5" customHeight="1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10" s="6" customFormat="1" ht="96.75" customHeight="1" x14ac:dyDescent="0.3">
      <c r="A4" s="27" t="s">
        <v>42</v>
      </c>
      <c r="B4" s="28"/>
      <c r="C4" s="29"/>
      <c r="D4" s="27" t="s">
        <v>43</v>
      </c>
      <c r="E4" s="29"/>
      <c r="F4" s="21" t="s">
        <v>40</v>
      </c>
      <c r="G4" s="21"/>
      <c r="H4" s="27" t="s">
        <v>41</v>
      </c>
      <c r="I4" s="29"/>
    </row>
    <row r="5" spans="1:10" s="5" customFormat="1" ht="46.8" customHeight="1" thickBot="1" x14ac:dyDescent="0.35">
      <c r="A5" s="9"/>
      <c r="B5" s="40"/>
      <c r="C5" s="41"/>
      <c r="D5" s="42"/>
      <c r="E5" s="43"/>
      <c r="F5" s="44" t="s">
        <v>50</v>
      </c>
      <c r="G5" s="44" t="s">
        <v>2</v>
      </c>
      <c r="H5" s="40"/>
      <c r="I5" s="41"/>
    </row>
    <row r="6" spans="1:10" x14ac:dyDescent="0.3">
      <c r="A6" s="50" t="s">
        <v>47</v>
      </c>
      <c r="B6" s="51" t="s">
        <v>44</v>
      </c>
      <c r="C6" s="52"/>
      <c r="D6" s="53">
        <v>2500</v>
      </c>
      <c r="E6" s="54"/>
      <c r="F6" s="55">
        <v>2500</v>
      </c>
      <c r="G6" s="55"/>
      <c r="H6" s="53">
        <f>SUM(B6:G6)</f>
        <v>5000</v>
      </c>
      <c r="I6" s="56"/>
      <c r="J6" s="4"/>
    </row>
    <row r="7" spans="1:10" x14ac:dyDescent="0.3">
      <c r="A7" s="57" t="s">
        <v>48</v>
      </c>
      <c r="B7" s="58" t="s">
        <v>45</v>
      </c>
      <c r="C7" s="59"/>
      <c r="D7" s="60">
        <v>1000</v>
      </c>
      <c r="E7" s="61"/>
      <c r="F7" s="62">
        <v>1000</v>
      </c>
      <c r="G7" s="62"/>
      <c r="H7" s="60">
        <f>SUM(B7:G7)</f>
        <v>2000</v>
      </c>
      <c r="I7" s="63"/>
      <c r="J7" s="4"/>
    </row>
    <row r="8" spans="1:10" ht="15" thickBot="1" x14ac:dyDescent="0.35">
      <c r="A8" s="64" t="s">
        <v>49</v>
      </c>
      <c r="B8" s="65" t="s">
        <v>46</v>
      </c>
      <c r="C8" s="66"/>
      <c r="D8" s="67">
        <v>1500</v>
      </c>
      <c r="E8" s="68"/>
      <c r="F8" s="69">
        <v>1000</v>
      </c>
      <c r="G8" s="69">
        <v>500</v>
      </c>
      <c r="H8" s="67">
        <f>SUM(B8:G8)</f>
        <v>3000</v>
      </c>
      <c r="I8" s="70"/>
      <c r="J8" s="4"/>
    </row>
    <row r="9" spans="1:10" x14ac:dyDescent="0.3">
      <c r="A9" s="7">
        <v>1</v>
      </c>
      <c r="B9" s="45"/>
      <c r="C9" s="46"/>
      <c r="D9" s="47"/>
      <c r="E9" s="48"/>
      <c r="F9" s="49"/>
      <c r="G9" s="49"/>
      <c r="H9" s="47">
        <f>SUM(B9:G9)</f>
        <v>0</v>
      </c>
      <c r="I9" s="48"/>
    </row>
    <row r="10" spans="1:10" x14ac:dyDescent="0.3">
      <c r="A10" s="3">
        <f>A9+1</f>
        <v>2</v>
      </c>
      <c r="B10" s="23"/>
      <c r="C10" s="24"/>
      <c r="D10" s="25"/>
      <c r="E10" s="26"/>
      <c r="F10" s="8"/>
      <c r="G10" s="8"/>
      <c r="H10" s="25">
        <f>SUM(B10:G10)</f>
        <v>0</v>
      </c>
      <c r="I10" s="26"/>
    </row>
    <row r="11" spans="1:10" x14ac:dyDescent="0.3">
      <c r="A11" s="3">
        <f t="shared" ref="A11:A21" si="0">A10+1</f>
        <v>3</v>
      </c>
      <c r="B11" s="23"/>
      <c r="C11" s="24"/>
      <c r="D11" s="25"/>
      <c r="E11" s="26"/>
      <c r="F11" s="8"/>
      <c r="G11" s="8"/>
      <c r="H11" s="25">
        <f>SUM(B11:G11)</f>
        <v>0</v>
      </c>
      <c r="I11" s="26"/>
    </row>
    <row r="12" spans="1:10" x14ac:dyDescent="0.3">
      <c r="A12" s="3">
        <f t="shared" si="0"/>
        <v>4</v>
      </c>
      <c r="B12" s="23"/>
      <c r="C12" s="24"/>
      <c r="D12" s="25"/>
      <c r="E12" s="26"/>
      <c r="F12" s="8"/>
      <c r="G12" s="8"/>
      <c r="H12" s="25">
        <f>SUM(B12:G12)</f>
        <v>0</v>
      </c>
      <c r="I12" s="26"/>
    </row>
    <row r="13" spans="1:10" x14ac:dyDescent="0.3">
      <c r="A13" s="3">
        <f t="shared" si="0"/>
        <v>5</v>
      </c>
      <c r="B13" s="23"/>
      <c r="C13" s="24"/>
      <c r="D13" s="25"/>
      <c r="E13" s="26"/>
      <c r="F13" s="8"/>
      <c r="G13" s="8"/>
      <c r="H13" s="25">
        <f>SUM(B13:G13)</f>
        <v>0</v>
      </c>
      <c r="I13" s="26"/>
    </row>
    <row r="14" spans="1:10" x14ac:dyDescent="0.3">
      <c r="A14" s="3">
        <f t="shared" si="0"/>
        <v>6</v>
      </c>
      <c r="B14" s="32"/>
      <c r="C14" s="33"/>
      <c r="D14" s="36"/>
      <c r="E14" s="37"/>
      <c r="F14" s="8"/>
      <c r="G14" s="8"/>
      <c r="H14" s="25">
        <f>SUM(B14:G14)</f>
        <v>0</v>
      </c>
      <c r="I14" s="26"/>
    </row>
    <row r="15" spans="1:10" x14ac:dyDescent="0.3">
      <c r="A15" s="3">
        <f t="shared" si="0"/>
        <v>7</v>
      </c>
      <c r="B15" s="32"/>
      <c r="C15" s="33"/>
      <c r="D15" s="36"/>
      <c r="E15" s="37"/>
      <c r="F15" s="8"/>
      <c r="G15" s="8"/>
      <c r="H15" s="25">
        <f>SUM(B15:G15)</f>
        <v>0</v>
      </c>
      <c r="I15" s="26"/>
    </row>
    <row r="16" spans="1:10" x14ac:dyDescent="0.3">
      <c r="A16" s="3">
        <f t="shared" si="0"/>
        <v>8</v>
      </c>
      <c r="B16" s="32"/>
      <c r="C16" s="33"/>
      <c r="D16" s="36"/>
      <c r="E16" s="37"/>
      <c r="F16" s="8"/>
      <c r="G16" s="8"/>
      <c r="H16" s="25">
        <f>SUM(B16:G16)</f>
        <v>0</v>
      </c>
      <c r="I16" s="26"/>
    </row>
    <row r="17" spans="1:10" x14ac:dyDescent="0.3">
      <c r="A17" s="3">
        <f t="shared" si="0"/>
        <v>9</v>
      </c>
      <c r="B17" s="32"/>
      <c r="C17" s="33"/>
      <c r="D17" s="36"/>
      <c r="E17" s="37"/>
      <c r="F17" s="8"/>
      <c r="G17" s="8"/>
      <c r="H17" s="25">
        <f>SUM(B17:G17)</f>
        <v>0</v>
      </c>
      <c r="I17" s="26"/>
    </row>
    <row r="18" spans="1:10" x14ac:dyDescent="0.3">
      <c r="A18" s="3">
        <f t="shared" si="0"/>
        <v>10</v>
      </c>
      <c r="B18" s="23"/>
      <c r="C18" s="24"/>
      <c r="D18" s="25"/>
      <c r="E18" s="26"/>
      <c r="F18" s="8"/>
      <c r="G18" s="8"/>
      <c r="H18" s="25">
        <f>SUM(B18:G18)</f>
        <v>0</v>
      </c>
      <c r="I18" s="26"/>
    </row>
    <row r="19" spans="1:10" x14ac:dyDescent="0.3">
      <c r="A19" s="3">
        <f t="shared" si="0"/>
        <v>11</v>
      </c>
      <c r="B19" s="23"/>
      <c r="C19" s="24"/>
      <c r="D19" s="25"/>
      <c r="E19" s="26"/>
      <c r="F19" s="8"/>
      <c r="G19" s="8"/>
      <c r="H19" s="25">
        <f>SUM(B19:G19)</f>
        <v>0</v>
      </c>
      <c r="I19" s="26"/>
    </row>
    <row r="20" spans="1:10" x14ac:dyDescent="0.3">
      <c r="A20" s="3">
        <f t="shared" si="0"/>
        <v>12</v>
      </c>
      <c r="B20" s="23"/>
      <c r="C20" s="24"/>
      <c r="D20" s="25"/>
      <c r="E20" s="26"/>
      <c r="F20" s="8"/>
      <c r="G20" s="8"/>
      <c r="H20" s="25">
        <f>SUM(B20:G20)</f>
        <v>0</v>
      </c>
      <c r="I20" s="26"/>
    </row>
    <row r="21" spans="1:10" x14ac:dyDescent="0.3">
      <c r="A21" s="3">
        <f t="shared" si="0"/>
        <v>13</v>
      </c>
      <c r="B21" s="23"/>
      <c r="C21" s="24"/>
      <c r="D21" s="25"/>
      <c r="E21" s="26"/>
      <c r="F21" s="8"/>
      <c r="G21" s="8"/>
      <c r="H21" s="25">
        <f>SUM(B21:G21)</f>
        <v>0</v>
      </c>
      <c r="I21" s="26"/>
    </row>
    <row r="22" spans="1:10" s="9" customFormat="1" x14ac:dyDescent="0.3">
      <c r="B22" s="38" t="s">
        <v>3</v>
      </c>
      <c r="C22" s="38"/>
      <c r="D22" s="34">
        <f>SUM(D6:E21)</f>
        <v>5000</v>
      </c>
      <c r="E22" s="35"/>
      <c r="F22" s="10">
        <f>SUM(F6:F21)</f>
        <v>4500</v>
      </c>
      <c r="G22" s="10">
        <f>SUM(G6:G21)</f>
        <v>500</v>
      </c>
      <c r="H22" s="39">
        <f>SUM(H6:I21)</f>
        <v>10000</v>
      </c>
      <c r="I22" s="39"/>
    </row>
    <row r="23" spans="1:10" s="7" customFormat="1" x14ac:dyDescent="0.3">
      <c r="A23" s="3"/>
      <c r="B23" s="3"/>
      <c r="C23" s="3"/>
      <c r="D23" s="3"/>
      <c r="E23" s="3"/>
      <c r="F23" s="3"/>
      <c r="G23" s="3"/>
      <c r="H23" s="3"/>
      <c r="I23" s="3"/>
      <c r="J23" s="11"/>
    </row>
  </sheetData>
  <mergeCells count="63">
    <mergeCell ref="B14:C14"/>
    <mergeCell ref="B15:C15"/>
    <mergeCell ref="B16:C16"/>
    <mergeCell ref="D14:E14"/>
    <mergeCell ref="D15:E15"/>
    <mergeCell ref="D16:E16"/>
    <mergeCell ref="B11:C11"/>
    <mergeCell ref="B12:C12"/>
    <mergeCell ref="B13:C13"/>
    <mergeCell ref="B21:C21"/>
    <mergeCell ref="D6:E6"/>
    <mergeCell ref="D7:E7"/>
    <mergeCell ref="D8:E8"/>
    <mergeCell ref="D9:E9"/>
    <mergeCell ref="D10:E10"/>
    <mergeCell ref="D11:E11"/>
    <mergeCell ref="D12:E12"/>
    <mergeCell ref="D13:E13"/>
    <mergeCell ref="D18:E18"/>
    <mergeCell ref="D17:E17"/>
    <mergeCell ref="H19:I19"/>
    <mergeCell ref="H20:I20"/>
    <mergeCell ref="H21:I21"/>
    <mergeCell ref="B22:C22"/>
    <mergeCell ref="D22:E22"/>
    <mergeCell ref="H22:I22"/>
    <mergeCell ref="D19:E19"/>
    <mergeCell ref="D20:E20"/>
    <mergeCell ref="D21:E21"/>
    <mergeCell ref="B19:C19"/>
    <mergeCell ref="B20:C20"/>
    <mergeCell ref="B18:C18"/>
    <mergeCell ref="B10:C10"/>
    <mergeCell ref="B17:C17"/>
    <mergeCell ref="H11:I11"/>
    <mergeCell ref="H13:I13"/>
    <mergeCell ref="H12:I12"/>
    <mergeCell ref="H10:I10"/>
    <mergeCell ref="H18:I18"/>
    <mergeCell ref="H14:I14"/>
    <mergeCell ref="H15:I15"/>
    <mergeCell ref="H16:I16"/>
    <mergeCell ref="H17:I17"/>
    <mergeCell ref="A1:I1"/>
    <mergeCell ref="B6:C6"/>
    <mergeCell ref="B7:C7"/>
    <mergeCell ref="B8:C8"/>
    <mergeCell ref="B9:C9"/>
    <mergeCell ref="H9:I9"/>
    <mergeCell ref="A4:C4"/>
    <mergeCell ref="D4:E4"/>
    <mergeCell ref="F4:G4"/>
    <mergeCell ref="H4:I4"/>
    <mergeCell ref="B5:C5"/>
    <mergeCell ref="D5:E5"/>
    <mergeCell ref="H5:I5"/>
    <mergeCell ref="H6:I6"/>
    <mergeCell ref="H7:I7"/>
    <mergeCell ref="H8:I8"/>
    <mergeCell ref="A2:F2"/>
    <mergeCell ref="A3:F3"/>
    <mergeCell ref="G2:I2"/>
    <mergeCell ref="G3:I3"/>
  </mergeCells>
  <pageMargins left="0.7" right="0.7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1346-D7B9-4FAC-AFB1-02C318346212}">
  <dimension ref="A1:O34"/>
  <sheetViews>
    <sheetView topLeftCell="A13" workbookViewId="0">
      <selection activeCell="B29" sqref="B29"/>
    </sheetView>
  </sheetViews>
  <sheetFormatPr defaultRowHeight="14.4" x14ac:dyDescent="0.3"/>
  <cols>
    <col min="1" max="1" width="10.5546875" bestFit="1" customWidth="1"/>
    <col min="2" max="2" width="41.33203125" bestFit="1" customWidth="1"/>
    <col min="3" max="3" width="9.77734375" bestFit="1" customWidth="1"/>
    <col min="5" max="5" width="10.88671875" bestFit="1" customWidth="1"/>
    <col min="6" max="6" width="10.88671875" customWidth="1"/>
    <col min="12" max="12" width="10.44140625" bestFit="1" customWidth="1"/>
    <col min="15" max="15" width="10.109375" bestFit="1" customWidth="1"/>
  </cols>
  <sheetData>
    <row r="1" spans="1:10" x14ac:dyDescent="0.3">
      <c r="A1" s="13" t="s">
        <v>4</v>
      </c>
      <c r="B1" s="13" t="s">
        <v>5</v>
      </c>
      <c r="C1" s="13" t="s">
        <v>6</v>
      </c>
      <c r="D1" s="13" t="s">
        <v>7</v>
      </c>
      <c r="E1" s="13" t="s">
        <v>11</v>
      </c>
      <c r="F1" s="13"/>
      <c r="H1" s="13" t="s">
        <v>8</v>
      </c>
      <c r="I1" s="13" t="s">
        <v>9</v>
      </c>
      <c r="J1" s="13" t="s">
        <v>10</v>
      </c>
    </row>
    <row r="2" spans="1:10" x14ac:dyDescent="0.3">
      <c r="A2" s="12">
        <v>43983</v>
      </c>
      <c r="B2" t="s">
        <v>17</v>
      </c>
      <c r="C2">
        <v>7</v>
      </c>
      <c r="D2">
        <v>0.75</v>
      </c>
      <c r="E2" s="14">
        <f t="shared" ref="E2:E28" si="0">C2*(D2*31.29)</f>
        <v>164.27250000000001</v>
      </c>
      <c r="F2" s="14"/>
    </row>
    <row r="3" spans="1:10" x14ac:dyDescent="0.3">
      <c r="A3" s="12">
        <v>44033</v>
      </c>
      <c r="B3" t="s">
        <v>18</v>
      </c>
      <c r="C3">
        <v>1</v>
      </c>
      <c r="D3">
        <v>1</v>
      </c>
      <c r="E3" s="14">
        <f t="shared" si="0"/>
        <v>31.29</v>
      </c>
      <c r="F3" s="14"/>
    </row>
    <row r="4" spans="1:10" x14ac:dyDescent="0.3">
      <c r="A4" s="12">
        <v>44033</v>
      </c>
      <c r="B4" t="s">
        <v>19</v>
      </c>
      <c r="C4">
        <v>1</v>
      </c>
      <c r="D4">
        <v>1</v>
      </c>
      <c r="E4" s="14">
        <f t="shared" si="0"/>
        <v>31.29</v>
      </c>
      <c r="F4" s="14"/>
    </row>
    <row r="5" spans="1:10" x14ac:dyDescent="0.3">
      <c r="A5" s="12">
        <v>44033</v>
      </c>
      <c r="B5" t="s">
        <v>20</v>
      </c>
      <c r="C5">
        <v>1</v>
      </c>
      <c r="D5">
        <v>2</v>
      </c>
      <c r="E5" s="14">
        <f t="shared" si="0"/>
        <v>62.58</v>
      </c>
      <c r="F5" s="14"/>
    </row>
    <row r="6" spans="1:10" x14ac:dyDescent="0.3">
      <c r="A6" s="12">
        <v>44033</v>
      </c>
      <c r="B6" t="s">
        <v>21</v>
      </c>
      <c r="C6">
        <v>1</v>
      </c>
      <c r="D6">
        <v>1</v>
      </c>
      <c r="E6" s="14">
        <f t="shared" si="0"/>
        <v>31.29</v>
      </c>
      <c r="F6" s="14"/>
    </row>
    <row r="7" spans="1:10" x14ac:dyDescent="0.3">
      <c r="A7" s="12">
        <v>44033</v>
      </c>
      <c r="B7" t="s">
        <v>22</v>
      </c>
      <c r="C7">
        <v>1</v>
      </c>
      <c r="D7">
        <v>2</v>
      </c>
      <c r="E7" s="14">
        <f t="shared" si="0"/>
        <v>62.58</v>
      </c>
      <c r="F7" s="14"/>
      <c r="H7" s="17">
        <f>64*2</f>
        <v>128</v>
      </c>
      <c r="I7" s="18">
        <v>0.56000000000000005</v>
      </c>
      <c r="J7" s="14">
        <f>H7*I7</f>
        <v>71.680000000000007</v>
      </c>
    </row>
    <row r="8" spans="1:10" x14ac:dyDescent="0.3">
      <c r="A8" s="12">
        <v>44034</v>
      </c>
      <c r="B8" t="s">
        <v>23</v>
      </c>
      <c r="C8">
        <v>1</v>
      </c>
      <c r="D8">
        <v>1</v>
      </c>
      <c r="E8" s="14">
        <f t="shared" si="0"/>
        <v>31.29</v>
      </c>
      <c r="F8" s="14"/>
      <c r="H8" s="17"/>
      <c r="I8" s="17"/>
      <c r="J8" s="17"/>
    </row>
    <row r="9" spans="1:10" x14ac:dyDescent="0.3">
      <c r="A9" s="12">
        <v>44034</v>
      </c>
      <c r="B9" t="s">
        <v>24</v>
      </c>
      <c r="C9">
        <v>1</v>
      </c>
      <c r="D9">
        <v>1</v>
      </c>
      <c r="E9" s="14">
        <f t="shared" si="0"/>
        <v>31.29</v>
      </c>
      <c r="F9" s="14"/>
      <c r="H9" s="17"/>
      <c r="I9" s="17"/>
      <c r="J9" s="17"/>
    </row>
    <row r="10" spans="1:10" x14ac:dyDescent="0.3">
      <c r="A10" s="12">
        <v>44034</v>
      </c>
      <c r="B10" t="s">
        <v>25</v>
      </c>
      <c r="C10">
        <v>1</v>
      </c>
      <c r="D10">
        <v>1</v>
      </c>
      <c r="E10" s="14">
        <f t="shared" si="0"/>
        <v>31.29</v>
      </c>
      <c r="F10" s="14"/>
      <c r="H10" s="17"/>
      <c r="I10" s="17"/>
      <c r="J10" s="17"/>
    </row>
    <row r="11" spans="1:10" x14ac:dyDescent="0.3">
      <c r="A11" s="12">
        <v>44034</v>
      </c>
      <c r="B11" t="s">
        <v>26</v>
      </c>
      <c r="C11">
        <v>1</v>
      </c>
      <c r="D11">
        <v>2</v>
      </c>
      <c r="E11" s="14">
        <f t="shared" si="0"/>
        <v>62.58</v>
      </c>
      <c r="F11" s="14"/>
      <c r="H11" s="17">
        <f>59.4*2</f>
        <v>118.8</v>
      </c>
      <c r="I11" s="18">
        <v>0.56000000000000005</v>
      </c>
      <c r="J11" s="14">
        <f>H11*I11</f>
        <v>66.528000000000006</v>
      </c>
    </row>
    <row r="12" spans="1:10" x14ac:dyDescent="0.3">
      <c r="A12" s="12">
        <v>44035</v>
      </c>
      <c r="B12" t="s">
        <v>27</v>
      </c>
      <c r="C12">
        <v>1</v>
      </c>
      <c r="D12">
        <v>1</v>
      </c>
      <c r="E12" s="14">
        <f t="shared" si="0"/>
        <v>31.29</v>
      </c>
      <c r="F12" s="14"/>
      <c r="H12" s="17"/>
      <c r="I12" s="17"/>
      <c r="J12" s="17"/>
    </row>
    <row r="13" spans="1:10" x14ac:dyDescent="0.3">
      <c r="A13" s="12">
        <v>44035</v>
      </c>
      <c r="B13" t="s">
        <v>28</v>
      </c>
      <c r="C13">
        <v>1</v>
      </c>
      <c r="D13">
        <v>1</v>
      </c>
      <c r="E13" s="14">
        <f t="shared" si="0"/>
        <v>31.29</v>
      </c>
      <c r="F13" s="14"/>
      <c r="H13" s="17">
        <f>58.7*2</f>
        <v>117.4</v>
      </c>
      <c r="I13" s="18">
        <v>0.56000000000000005</v>
      </c>
      <c r="J13" s="14">
        <f>H13*I13</f>
        <v>65.744000000000014</v>
      </c>
    </row>
    <row r="14" spans="1:10" x14ac:dyDescent="0.3">
      <c r="A14" s="12">
        <v>44083</v>
      </c>
      <c r="B14" t="s">
        <v>29</v>
      </c>
      <c r="C14">
        <v>1</v>
      </c>
      <c r="D14">
        <v>2</v>
      </c>
      <c r="E14" s="14">
        <f t="shared" si="0"/>
        <v>62.58</v>
      </c>
      <c r="F14" s="14"/>
      <c r="H14" s="17"/>
      <c r="I14" s="17"/>
      <c r="J14" s="17"/>
    </row>
    <row r="15" spans="1:10" x14ac:dyDescent="0.3">
      <c r="A15" s="12">
        <v>44083</v>
      </c>
      <c r="B15" t="s">
        <v>30</v>
      </c>
      <c r="C15">
        <v>1</v>
      </c>
      <c r="D15">
        <v>2</v>
      </c>
      <c r="E15" s="14">
        <f t="shared" si="0"/>
        <v>62.58</v>
      </c>
      <c r="F15" s="14"/>
      <c r="H15" s="17"/>
      <c r="I15" s="17"/>
      <c r="J15" s="17"/>
    </row>
    <row r="16" spans="1:10" x14ac:dyDescent="0.3">
      <c r="A16" s="12">
        <v>44083</v>
      </c>
      <c r="B16" t="s">
        <v>31</v>
      </c>
      <c r="C16">
        <v>1</v>
      </c>
      <c r="D16">
        <v>1</v>
      </c>
      <c r="E16" s="14">
        <f t="shared" si="0"/>
        <v>31.29</v>
      </c>
      <c r="F16" s="14"/>
      <c r="H16" s="17">
        <f>62.1*2</f>
        <v>124.2</v>
      </c>
      <c r="I16" s="18">
        <v>0.56000000000000005</v>
      </c>
      <c r="J16" s="14">
        <f>H16*I16</f>
        <v>69.552000000000007</v>
      </c>
    </row>
    <row r="17" spans="1:10" x14ac:dyDescent="0.3">
      <c r="A17" s="12">
        <v>44084</v>
      </c>
      <c r="B17" t="s">
        <v>32</v>
      </c>
      <c r="C17">
        <v>1</v>
      </c>
      <c r="D17">
        <v>1</v>
      </c>
      <c r="E17" s="14">
        <f t="shared" si="0"/>
        <v>31.29</v>
      </c>
      <c r="F17" s="14"/>
      <c r="H17" s="17">
        <f>41.8*2</f>
        <v>83.6</v>
      </c>
      <c r="I17" s="18">
        <v>0.56000000000000005</v>
      </c>
      <c r="J17" s="14">
        <f>H17*I17</f>
        <v>46.816000000000003</v>
      </c>
    </row>
    <row r="18" spans="1:10" x14ac:dyDescent="0.3">
      <c r="A18" s="12">
        <v>44327</v>
      </c>
      <c r="B18" t="s">
        <v>16</v>
      </c>
      <c r="C18">
        <v>11</v>
      </c>
      <c r="D18">
        <v>1</v>
      </c>
      <c r="E18" s="14">
        <f t="shared" si="0"/>
        <v>344.19</v>
      </c>
      <c r="F18" s="14"/>
      <c r="H18" s="17"/>
      <c r="I18" s="17"/>
      <c r="J18" s="17"/>
    </row>
    <row r="19" spans="1:10" x14ac:dyDescent="0.3">
      <c r="A19" s="12">
        <v>44370</v>
      </c>
      <c r="B19" t="s">
        <v>15</v>
      </c>
      <c r="C19">
        <v>14</v>
      </c>
      <c r="D19">
        <v>0.5</v>
      </c>
      <c r="E19" s="14">
        <f t="shared" si="0"/>
        <v>219.03</v>
      </c>
      <c r="F19" s="14"/>
    </row>
    <row r="20" spans="1:10" x14ac:dyDescent="0.3">
      <c r="A20" s="12">
        <v>44425</v>
      </c>
      <c r="B20" t="s">
        <v>33</v>
      </c>
      <c r="C20">
        <v>4</v>
      </c>
      <c r="D20">
        <v>2</v>
      </c>
      <c r="E20" s="14">
        <f t="shared" si="0"/>
        <v>250.32</v>
      </c>
      <c r="F20" s="14"/>
      <c r="H20" s="17">
        <f>26*3</f>
        <v>78</v>
      </c>
      <c r="I20" s="18">
        <v>0.56000000000000005</v>
      </c>
      <c r="J20" s="14">
        <f>H20*I20</f>
        <v>43.680000000000007</v>
      </c>
    </row>
    <row r="21" spans="1:10" x14ac:dyDescent="0.3">
      <c r="A21" s="12">
        <v>44466</v>
      </c>
      <c r="B21" t="s">
        <v>13</v>
      </c>
      <c r="C21">
        <v>5</v>
      </c>
      <c r="D21">
        <v>1</v>
      </c>
      <c r="E21" s="14">
        <f t="shared" si="0"/>
        <v>156.44999999999999</v>
      </c>
      <c r="F21" s="14"/>
      <c r="H21" s="17"/>
      <c r="I21" s="17"/>
      <c r="J21" s="17"/>
    </row>
    <row r="22" spans="1:10" x14ac:dyDescent="0.3">
      <c r="A22" s="12">
        <v>44470</v>
      </c>
      <c r="B22" t="s">
        <v>12</v>
      </c>
      <c r="C22">
        <v>10</v>
      </c>
      <c r="D22">
        <v>1.5</v>
      </c>
      <c r="E22" s="14">
        <f t="shared" si="0"/>
        <v>469.35</v>
      </c>
      <c r="F22" s="14"/>
      <c r="H22" s="17"/>
      <c r="I22" s="17"/>
      <c r="J22" s="17"/>
    </row>
    <row r="23" spans="1:10" x14ac:dyDescent="0.3">
      <c r="A23" s="12">
        <v>44501</v>
      </c>
      <c r="B23" t="s">
        <v>13</v>
      </c>
      <c r="C23">
        <v>6</v>
      </c>
      <c r="D23">
        <v>0.5</v>
      </c>
      <c r="E23" s="14">
        <f t="shared" si="0"/>
        <v>93.87</v>
      </c>
      <c r="F23" s="14"/>
      <c r="H23" s="17"/>
      <c r="I23" s="17"/>
      <c r="J23" s="17"/>
    </row>
    <row r="24" spans="1:10" x14ac:dyDescent="0.3">
      <c r="A24" s="12">
        <v>44508</v>
      </c>
      <c r="B24" t="s">
        <v>14</v>
      </c>
      <c r="C24">
        <v>12</v>
      </c>
      <c r="D24">
        <v>1.25</v>
      </c>
      <c r="E24" s="14">
        <f t="shared" si="0"/>
        <v>469.34999999999997</v>
      </c>
      <c r="F24" s="14"/>
      <c r="H24" s="17"/>
      <c r="I24" s="17"/>
      <c r="J24" s="17"/>
    </row>
    <row r="25" spans="1:10" x14ac:dyDescent="0.3">
      <c r="A25" s="12">
        <v>44509</v>
      </c>
      <c r="B25" t="s">
        <v>34</v>
      </c>
      <c r="C25">
        <v>5</v>
      </c>
      <c r="D25">
        <v>0.25</v>
      </c>
      <c r="E25" s="14">
        <f t="shared" si="0"/>
        <v>39.112499999999997</v>
      </c>
      <c r="F25" s="14"/>
      <c r="H25" s="17"/>
      <c r="I25" s="17"/>
      <c r="J25" s="17"/>
    </row>
    <row r="26" spans="1:10" x14ac:dyDescent="0.3">
      <c r="A26" s="12">
        <v>44516</v>
      </c>
      <c r="B26" t="s">
        <v>36</v>
      </c>
      <c r="C26">
        <v>1</v>
      </c>
      <c r="D26">
        <v>1</v>
      </c>
      <c r="E26" s="14">
        <f t="shared" si="0"/>
        <v>31.29</v>
      </c>
      <c r="F26" s="14"/>
      <c r="H26" s="17">
        <v>99</v>
      </c>
      <c r="I26" s="18">
        <v>0.56000000000000005</v>
      </c>
      <c r="J26" s="14">
        <f>H26*I26</f>
        <v>55.440000000000005</v>
      </c>
    </row>
    <row r="27" spans="1:10" x14ac:dyDescent="0.3">
      <c r="A27" s="12">
        <v>44517</v>
      </c>
      <c r="B27" t="s">
        <v>35</v>
      </c>
      <c r="C27">
        <v>40</v>
      </c>
      <c r="D27">
        <v>2</v>
      </c>
      <c r="E27" s="14">
        <f t="shared" si="0"/>
        <v>2503.1999999999998</v>
      </c>
      <c r="F27" s="14"/>
      <c r="H27" s="17">
        <f>83+103</f>
        <v>186</v>
      </c>
      <c r="I27" s="18">
        <v>0.56000000000000005</v>
      </c>
      <c r="J27" s="14">
        <f>H27*I27</f>
        <v>104.16000000000001</v>
      </c>
    </row>
    <row r="28" spans="1:10" x14ac:dyDescent="0.3">
      <c r="A28" s="12">
        <v>44543</v>
      </c>
      <c r="B28" t="s">
        <v>37</v>
      </c>
      <c r="C28">
        <v>7</v>
      </c>
      <c r="D28">
        <v>2</v>
      </c>
      <c r="E28" s="14">
        <f t="shared" si="0"/>
        <v>438.06</v>
      </c>
      <c r="F28" s="14"/>
      <c r="H28" s="17"/>
      <c r="I28" s="17"/>
      <c r="J28" s="17"/>
    </row>
    <row r="29" spans="1:10" x14ac:dyDescent="0.3">
      <c r="A29" s="19">
        <v>44586</v>
      </c>
      <c r="B29" s="20" t="s">
        <v>38</v>
      </c>
      <c r="E29" s="14"/>
      <c r="F29" s="14"/>
      <c r="H29" s="17"/>
      <c r="I29" s="17"/>
      <c r="J29" s="17"/>
    </row>
    <row r="30" spans="1:10" x14ac:dyDescent="0.3">
      <c r="A30" s="12"/>
      <c r="E30" s="14"/>
      <c r="F30" s="14"/>
      <c r="H30" s="17"/>
      <c r="I30" s="17"/>
      <c r="J30" s="17"/>
    </row>
    <row r="31" spans="1:10" x14ac:dyDescent="0.3">
      <c r="E31" s="14"/>
      <c r="F31" s="14"/>
      <c r="H31" s="17"/>
      <c r="I31" s="17"/>
      <c r="J31" s="17"/>
    </row>
    <row r="32" spans="1:10" x14ac:dyDescent="0.3">
      <c r="E32" s="14"/>
      <c r="F32" s="14"/>
      <c r="H32" s="17"/>
      <c r="I32" s="17"/>
      <c r="J32" s="17"/>
    </row>
    <row r="33" spans="5:15" x14ac:dyDescent="0.3">
      <c r="E33" s="14"/>
      <c r="F33" s="14"/>
    </row>
    <row r="34" spans="5:15" x14ac:dyDescent="0.3">
      <c r="E34" s="15">
        <f>SUM(E2:E32)</f>
        <v>5804.2950000000001</v>
      </c>
      <c r="F34" s="15"/>
      <c r="J34" s="15">
        <f>SUM(J2:J32)</f>
        <v>523.6</v>
      </c>
      <c r="O34" s="16"/>
    </row>
  </sheetData>
  <sortState ref="A2:E38">
    <sortCondition ref="A1"/>
  </sortState>
  <pageMargins left="0.7" right="0.7" top="0.75" bottom="0.75" header="0.3" footer="0.3"/>
  <pageSetup paperSize="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Cert of Expenses</vt:lpstr>
      <vt:lpstr>Volunteer Hours</vt:lpstr>
      <vt:lpstr>'Cert of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Ruffner</dc:creator>
  <cp:lastModifiedBy>ATHA-ED</cp:lastModifiedBy>
  <cp:lastPrinted>2021-04-21T21:34:12Z</cp:lastPrinted>
  <dcterms:created xsi:type="dcterms:W3CDTF">2019-07-22T18:53:53Z</dcterms:created>
  <dcterms:modified xsi:type="dcterms:W3CDTF">2022-02-09T20:53:05Z</dcterms:modified>
</cp:coreProperties>
</file>